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915" windowHeight="101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<sst xmlns="http://schemas.openxmlformats.org/spreadsheetml/2006/main" count="35" uniqueCount="31">
  <si>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Program EaI</t>
  </si>
  <si>
    <t>X01MA1</t>
  </si>
  <si>
    <t>X01ALG</t>
  </si>
  <si>
    <t>X36ALG</t>
  </si>
  <si>
    <t>X31EO1</t>
  </si>
  <si>
    <t>X12UEM</t>
  </si>
  <si>
    <t>Y01MA1</t>
  </si>
  <si>
    <t>Y01ALG</t>
  </si>
  <si>
    <t>Y36ALG</t>
  </si>
  <si>
    <t>X36UOS</t>
  </si>
  <si>
    <t>předměty</t>
  </si>
  <si>
    <t>kredity</t>
  </si>
  <si>
    <t>známky</t>
  </si>
  <si>
    <t>místo 4 koef. 6,1</t>
  </si>
  <si>
    <t>čitatel po škrtnutí nejhoršího</t>
  </si>
  <si>
    <t>vážený průměr</t>
  </si>
  <si>
    <t>jmenovatel po škrtnutí nejhoršího</t>
  </si>
  <si>
    <t>místo 4 koef. 10</t>
  </si>
  <si>
    <t>hledání nejhoršího předmětu</t>
  </si>
  <si>
    <t>známky po škrtnutí nejhoršího</t>
  </si>
  <si>
    <t>známky pro vážený průměr</t>
  </si>
  <si>
    <t>čitatel po škrtnutí a bez 4</t>
  </si>
  <si>
    <t>jmenovatel po škrtnutí a bez 4</t>
  </si>
  <si>
    <t>vážený průměr bez 4</t>
  </si>
  <si>
    <t>desetinásobek za 4</t>
  </si>
  <si>
    <t>Program STM</t>
  </si>
  <si>
    <t>Kritéria pro rozdělování do oborů</t>
  </si>
  <si>
    <t>Vyplňte známky do žlutých polí, v červeném bude výsledná hodnota</t>
  </si>
  <si>
    <t>vážený průměr + desetinásobek za neukončené předměty</t>
  </si>
  <si>
    <t>Poznámka: není zaručeno, že ve výpočtu není chyba</t>
  </si>
  <si>
    <t>Y31ELI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</si>
</sst>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1" fillId="2" borderId="2" xfId="0" applyNumberFormat="1" applyFont="1" applyFill="1" applyBorder="1" applyAlignment="1">
      <alignment/>
    </xf>
    <xf numFmtId="0" fontId="0" fillId="3" borderId="1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28.421875" style="0" customWidth="1"/>
  </cols>
  <sheetData>
    <row r="1" ht="15.75">
      <c r="A1" s="5" t="s">
        <v>26</v>
      </c>
    </row>
    <row r="2" ht="15.75">
      <c r="A2" s="5"/>
    </row>
    <row r="3" ht="12.75">
      <c r="A3" s="6" t="s">
        <v>27</v>
      </c>
    </row>
    <row r="5" ht="12.75">
      <c r="A5" s="4" t="s">
        <v>0</v>
      </c>
    </row>
    <row r="7" spans="1:6" ht="12.75">
      <c r="A7" s="2" t="s">
        <v>10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</row>
    <row r="8" spans="1:6" ht="12.75">
      <c r="A8" s="2" t="s">
        <v>11</v>
      </c>
      <c r="B8" s="3">
        <v>6</v>
      </c>
      <c r="C8" s="3">
        <v>4</v>
      </c>
      <c r="D8" s="3">
        <v>5</v>
      </c>
      <c r="E8" s="3">
        <v>3</v>
      </c>
      <c r="F8" s="3">
        <v>4</v>
      </c>
    </row>
    <row r="9" spans="1:6" ht="12.75">
      <c r="A9" s="2" t="s">
        <v>12</v>
      </c>
      <c r="B9" s="8">
        <v>2</v>
      </c>
      <c r="C9" s="8">
        <v>4</v>
      </c>
      <c r="D9" s="8">
        <v>1</v>
      </c>
      <c r="E9" s="8">
        <v>3</v>
      </c>
      <c r="F9" s="8">
        <v>4</v>
      </c>
    </row>
    <row r="10" spans="1:6" ht="12.75">
      <c r="A10" s="2" t="s">
        <v>13</v>
      </c>
      <c r="B10" s="2">
        <f>IF(B9=4,6.1,B9)</f>
        <v>2</v>
      </c>
      <c r="C10" s="2">
        <f>IF(C9=4,6.1,C9)</f>
        <v>6.1</v>
      </c>
      <c r="D10" s="2">
        <f>IF(D9=4,6.1,D9)</f>
        <v>1</v>
      </c>
      <c r="E10" s="2">
        <f>IF(E9=4,6.1,E9)</f>
        <v>3</v>
      </c>
      <c r="F10" s="2">
        <f>IF(F9=4,6.1,F9)</f>
        <v>6.1</v>
      </c>
    </row>
    <row r="11" spans="1:7" ht="12.75">
      <c r="A11" s="2" t="s">
        <v>18</v>
      </c>
      <c r="B11" s="2">
        <f>B$8*B10</f>
        <v>12</v>
      </c>
      <c r="C11" s="2">
        <f>C$8*C10</f>
        <v>24.4</v>
      </c>
      <c r="D11" s="2">
        <f>D$8*D10</f>
        <v>5</v>
      </c>
      <c r="E11" s="2">
        <f>E$8*E10</f>
        <v>9</v>
      </c>
      <c r="F11" s="2">
        <f>F$8*F10</f>
        <v>24.4</v>
      </c>
      <c r="G11">
        <f>MAX(B11:F11)</f>
        <v>24.4</v>
      </c>
    </row>
    <row r="12" spans="1:7" ht="12.75">
      <c r="A12" s="2" t="s">
        <v>14</v>
      </c>
      <c r="B12" s="2">
        <f>IF(B11=$G11,0,B11)</f>
        <v>12</v>
      </c>
      <c r="C12" s="2">
        <f>IF(C11=$G11,0,C11)</f>
        <v>0</v>
      </c>
      <c r="D12" s="2">
        <f>IF(D11=$G11,0,D11)</f>
        <v>5</v>
      </c>
      <c r="E12" s="2">
        <f>IF(E11=$G11,0,E11)</f>
        <v>9</v>
      </c>
      <c r="F12" s="2">
        <f>IF(AND(F11=$G11,C11&lt;&gt;$G11),0,F11)</f>
        <v>24.4</v>
      </c>
      <c r="G12">
        <f>SUM(B12:F12)</f>
        <v>50.4</v>
      </c>
    </row>
    <row r="13" spans="1:7" ht="13.5" thickBot="1">
      <c r="A13" s="2" t="s">
        <v>16</v>
      </c>
      <c r="B13" s="2">
        <f>IF(B11=$G11,0,B$8)</f>
        <v>6</v>
      </c>
      <c r="C13" s="2">
        <f>IF(C11=$G11,0,C$8)</f>
        <v>0</v>
      </c>
      <c r="D13" s="2">
        <f>IF(D11=$G11,0,D$8)</f>
        <v>5</v>
      </c>
      <c r="E13" s="2">
        <f>IF(E11=$G11,0,E$8)</f>
        <v>3</v>
      </c>
      <c r="F13">
        <f>IF(AND(F11=$G11,C11&lt;&gt;$G11),0,F8)</f>
        <v>4</v>
      </c>
      <c r="G13">
        <f>SUM(B13:F13)</f>
        <v>18</v>
      </c>
    </row>
    <row r="14" spans="1:7" ht="13.5" thickBot="1">
      <c r="A14" t="s">
        <v>15</v>
      </c>
      <c r="G14" s="7">
        <f>G12/G13</f>
        <v>2.8</v>
      </c>
    </row>
    <row r="16" ht="12.75">
      <c r="A16" s="4" t="s">
        <v>25</v>
      </c>
    </row>
    <row r="18" spans="1:6" ht="12.75">
      <c r="A18" s="2" t="s">
        <v>10</v>
      </c>
      <c r="B18" s="2" t="s">
        <v>6</v>
      </c>
      <c r="C18" s="2" t="s">
        <v>7</v>
      </c>
      <c r="D18" s="2" t="s">
        <v>8</v>
      </c>
      <c r="E18" s="2" t="s">
        <v>30</v>
      </c>
      <c r="F18" s="2" t="s">
        <v>9</v>
      </c>
    </row>
    <row r="19" spans="1:6" ht="12.75">
      <c r="A19" s="2" t="s">
        <v>11</v>
      </c>
      <c r="B19" s="2">
        <v>7</v>
      </c>
      <c r="C19" s="2">
        <v>5</v>
      </c>
      <c r="D19" s="2">
        <v>5</v>
      </c>
      <c r="E19" s="2">
        <v>6</v>
      </c>
      <c r="F19" s="2">
        <v>4</v>
      </c>
    </row>
    <row r="20" spans="1:6" ht="12.75">
      <c r="A20" s="2" t="s">
        <v>12</v>
      </c>
      <c r="B20" s="8">
        <v>2</v>
      </c>
      <c r="C20" s="8">
        <v>1</v>
      </c>
      <c r="D20" s="8">
        <v>1</v>
      </c>
      <c r="E20" s="8">
        <v>4</v>
      </c>
      <c r="F20" s="8">
        <v>4</v>
      </c>
    </row>
    <row r="21" spans="1:6" ht="12.75">
      <c r="A21" s="2" t="s">
        <v>17</v>
      </c>
      <c r="B21" s="2">
        <f>IF(B20=4,10,B20)</f>
        <v>2</v>
      </c>
      <c r="C21" s="2">
        <f>IF(C20=4,10,C20)</f>
        <v>1</v>
      </c>
      <c r="D21" s="2">
        <f>IF(D20=4,10,D20)</f>
        <v>1</v>
      </c>
      <c r="E21" s="2">
        <f>IF(E20=4,10,E20)</f>
        <v>10</v>
      </c>
      <c r="F21" s="2">
        <f>IF(F20=4,10,F20)</f>
        <v>10</v>
      </c>
    </row>
    <row r="22" spans="1:7" ht="12.75">
      <c r="A22" s="2" t="s">
        <v>18</v>
      </c>
      <c r="B22" s="2">
        <f>B$19*B21</f>
        <v>14</v>
      </c>
      <c r="C22" s="2">
        <f>C$19*C21</f>
        <v>5</v>
      </c>
      <c r="D22" s="2">
        <f>D$19*D21</f>
        <v>5</v>
      </c>
      <c r="E22" s="2">
        <f>E$19*E21</f>
        <v>60</v>
      </c>
      <c r="F22" s="2">
        <f>F$19*F21</f>
        <v>40</v>
      </c>
      <c r="G22">
        <f>MAX(B22:F22)</f>
        <v>60</v>
      </c>
    </row>
    <row r="23" spans="1:6" ht="12.75">
      <c r="A23" s="2" t="s">
        <v>19</v>
      </c>
      <c r="B23" s="2">
        <f>IF(B22=$G22,0,B20)</f>
        <v>2</v>
      </c>
      <c r="C23" s="2">
        <f>IF(C22=$G22,0,C20)</f>
        <v>1</v>
      </c>
      <c r="D23" s="2">
        <f>IF(AND(D22=$G22,C22&lt;&gt;$G22),0,D20)</f>
        <v>1</v>
      </c>
      <c r="E23" s="2">
        <f>IF(E22=$G22,0,E20)</f>
        <v>0</v>
      </c>
      <c r="F23" s="2">
        <f>IF(F22=$G22,0,F20)</f>
        <v>4</v>
      </c>
    </row>
    <row r="24" spans="1:6" ht="12.75">
      <c r="A24" s="2" t="s">
        <v>20</v>
      </c>
      <c r="B24" s="2">
        <f>IF(B23=4,0,B23)</f>
        <v>2</v>
      </c>
      <c r="C24" s="2">
        <f>IF(C23=4,0,C23)</f>
        <v>1</v>
      </c>
      <c r="D24" s="2">
        <f>IF(D23=4,0,D23)</f>
        <v>1</v>
      </c>
      <c r="E24" s="2">
        <f>IF(E23=4,0,E23)</f>
        <v>0</v>
      </c>
      <c r="F24" s="2">
        <f>IF(F23=4,0,F23)</f>
        <v>0</v>
      </c>
    </row>
    <row r="25" spans="1:7" ht="12.75">
      <c r="A25" s="2" t="s">
        <v>21</v>
      </c>
      <c r="B25" s="2">
        <f>B24*B$19</f>
        <v>14</v>
      </c>
      <c r="C25" s="2">
        <f>C24*C$19</f>
        <v>5</v>
      </c>
      <c r="D25" s="2">
        <f>D24*D$19</f>
        <v>5</v>
      </c>
      <c r="E25" s="2">
        <f>E24*E$19</f>
        <v>0</v>
      </c>
      <c r="F25" s="2">
        <f>F24*F$19</f>
        <v>0</v>
      </c>
      <c r="G25">
        <f>SUM(B25:F25)</f>
        <v>24</v>
      </c>
    </row>
    <row r="26" spans="1:7" ht="12.75">
      <c r="A26" s="2" t="s">
        <v>22</v>
      </c>
      <c r="B26" s="2">
        <f>IF(B24=0,0,B$19)</f>
        <v>7</v>
      </c>
      <c r="C26" s="2">
        <f>IF(C24=0,0,C$19)</f>
        <v>5</v>
      </c>
      <c r="D26" s="2">
        <f>IF(D24=0,0,D$19)</f>
        <v>5</v>
      </c>
      <c r="E26" s="2">
        <f>IF(E24=0,0,E$19)</f>
        <v>0</v>
      </c>
      <c r="F26" s="2">
        <f>IF(F24=0,0,F$19)</f>
        <v>0</v>
      </c>
      <c r="G26">
        <f>SUM(B26:F26)</f>
        <v>17</v>
      </c>
    </row>
    <row r="27" spans="1:7" ht="12.75">
      <c r="A27" t="s">
        <v>23</v>
      </c>
      <c r="G27" s="1">
        <f>G25/G26</f>
        <v>1.411764705882353</v>
      </c>
    </row>
    <row r="28" spans="1:7" ht="13.5" thickBot="1">
      <c r="A28" t="s">
        <v>24</v>
      </c>
      <c r="B28">
        <f>IF(B23=4,10*B$19,0)</f>
        <v>0</v>
      </c>
      <c r="C28">
        <f>IF(C23=4,10*C$19,0)</f>
        <v>0</v>
      </c>
      <c r="D28">
        <f>IF(D23=4,10*D$19,0)</f>
        <v>0</v>
      </c>
      <c r="E28">
        <f>IF(E23=4,10*E$19,0)</f>
        <v>0</v>
      </c>
      <c r="F28">
        <f>IF(F23=4,10*F$19,0)</f>
        <v>40</v>
      </c>
      <c r="G28">
        <f>SUM(B28:F28)</f>
        <v>40</v>
      </c>
    </row>
    <row r="29" spans="1:7" ht="13.5" thickBot="1">
      <c r="A29" t="s">
        <v>28</v>
      </c>
      <c r="G29" s="7">
        <f>G27+G28</f>
        <v>41.411764705882355</v>
      </c>
    </row>
    <row r="31" ht="12.75">
      <c r="A31" t="s">
        <v>29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</dc:creator>
  <cp:keywords/>
  <dc:description/>
  <cp:lastModifiedBy>jelinek</cp:lastModifiedBy>
  <dcterms:created xsi:type="dcterms:W3CDTF">2007-01-17T21:35:10Z</dcterms:created>
  <dcterms:modified xsi:type="dcterms:W3CDTF">2008-04-07T17:16:48Z</dcterms:modified>
  <cp:category/>
  <cp:version/>
  <cp:contentType/>
  <cp:contentStatus/>
</cp:coreProperties>
</file>